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erver\L1-PMC\2 Common\115 SGL\10 HDD\SOR\"/>
    </mc:Choice>
  </mc:AlternateContent>
  <bookViews>
    <workbookView xWindow="0" yWindow="0" windowWidth="19200" windowHeight="6735"/>
  </bookViews>
  <sheets>
    <sheet name="SOR" sheetId="1" r:id="rId1"/>
  </sheets>
  <definedNames>
    <definedName name="_xlnm._FilterDatabase" localSheetId="0" hidden="1">SOR!$A$4:$G$23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 i="1" l="1"/>
  <c r="G6" i="1"/>
  <c r="G8" i="1"/>
  <c r="G9" i="1"/>
  <c r="G10" i="1"/>
  <c r="G11" i="1"/>
  <c r="G12" i="1"/>
  <c r="G13" i="1"/>
  <c r="G14" i="1"/>
  <c r="G15" i="1"/>
  <c r="G16" i="1"/>
  <c r="G17" i="1"/>
  <c r="G18" i="1"/>
  <c r="G19" i="1"/>
  <c r="G20" i="1"/>
  <c r="G21" i="1"/>
  <c r="G22" i="1"/>
  <c r="G23" i="1"/>
  <c r="G5" i="1"/>
  <c r="G25" i="1" l="1"/>
  <c r="G26" i="1" s="1"/>
  <c r="G27" i="1" s="1"/>
</calcChain>
</file>

<file path=xl/sharedStrings.xml><?xml version="1.0" encoding="utf-8"?>
<sst xmlns="http://schemas.openxmlformats.org/spreadsheetml/2006/main" count="66" uniqueCount="45">
  <si>
    <t>UOM</t>
  </si>
  <si>
    <t>TOTAL COST INCLUSIVE OF ALL TAXES AND DUTIES</t>
  </si>
  <si>
    <t>i.   Vendor shall strictly mention Taxation Structure in offer with Percentage (%) otherwise will consider as all inclusive.
ii.  Rates quoted in the SOR shall valid for 2 years from date of PO.
iii. SGL may issue PO for second year on the same quoted rates based on CPAR &amp; Successful completion of work in 1 year.
iv. The quantities shown in above table are indicative and subject to vary during contract period.
v.   In case of any discrepancy regarding the interpretation of the scope, the decision of SGL EIC shall be final and shall be binding on the OEM.</t>
  </si>
  <si>
    <t>Currency: INR</t>
  </si>
  <si>
    <t>NIL</t>
  </si>
  <si>
    <t>STEEL P/L LAY  4"NB WT 6.4MM ROCK BORNG L</t>
  </si>
  <si>
    <t>STEEL P/L LAY  4"NB WT 6.4MM M/C BORNG L</t>
  </si>
  <si>
    <t>LAY 125MM PE PIPE - NORMAL SURF. -LAY</t>
  </si>
  <si>
    <t>LAY 90MM PE PIPE - NORMAL SURF. -LAY</t>
  </si>
  <si>
    <t>SIT-12"NB CASING P/L BY M/C ROCK BORNG</t>
  </si>
  <si>
    <t>SIT-12"NB CASING P/L BY M/C BORING  L</t>
  </si>
  <si>
    <t>SIT-10"NB CASING PL BY M/C ROCK BORNG</t>
  </si>
  <si>
    <t>SIT-10"NB CASING P/L BY M/C BORING  L</t>
  </si>
  <si>
    <t>SIT-8"NB CASING P/L BY M/C BORING  L</t>
  </si>
  <si>
    <t>SFI - PIPELINE WARNING SIGNS  L</t>
  </si>
  <si>
    <t>SFI  LINE MARKER L</t>
  </si>
  <si>
    <t>STEEL P/L LAY  4" NB, WT 6.4MM L</t>
  </si>
  <si>
    <t>PCP DESIGN ENGINEERING  - L</t>
  </si>
  <si>
    <t>TLP A -SUPPLY - L</t>
  </si>
  <si>
    <t>ZN ANODE 10 KG-SUPPLY L</t>
  </si>
  <si>
    <t>PIPELINE LAYING USING HORIZONTAL DIRECTIONAL DRILLING TECHNIQUE IN NORMAL SOIL- For Pipe dia. 32 mm OD and 63 mm OD</t>
  </si>
  <si>
    <t>PIPELINE LAYING USING HORIZONTAL DIRECTIONAL DRILLING TECHNIQUE IN NORMAL SOIL-  For Pipe dia. 90 mm OD and 125 mm OD</t>
  </si>
  <si>
    <t xml:space="preserve">PIPELINE LAYING USING HORIZONTAL DIRECTIONAL DRILLING TECHNIQUE IN HARD ROCK STRATA - For Pipe dia. 32 mm OD and 63 mm OD </t>
  </si>
  <si>
    <t xml:space="preserve">PIPELINE LAYING USING HORIZONTAL DIRECTIONAL DRILLING TECHNIQUE IN HARD ROCK STRATA - For Pipe dia. 90 mm OD and 125 mm OD </t>
  </si>
  <si>
    <t>SCHEDULE OF RATES FOR OPEN TENDER FOR "ARC for 2 Years carrying out Cased &amp; Uncased Crossings through HDD Method at Various locations in Gandhinagar,Mehsana, Sabarkantha,Aravali and Patan Districts</t>
  </si>
  <si>
    <t>Sr.no</t>
  </si>
  <si>
    <t>Service code</t>
  </si>
  <si>
    <t>Description</t>
  </si>
  <si>
    <t>Estimated qty.</t>
  </si>
  <si>
    <t>Unit rate</t>
  </si>
  <si>
    <t>UOM:</t>
  </si>
  <si>
    <t>EA - Each</t>
  </si>
  <si>
    <t>M3 - cubic meter</t>
  </si>
  <si>
    <t>M2 - sq. meter</t>
  </si>
  <si>
    <t>M - meter</t>
  </si>
  <si>
    <t>KG - Kilogram</t>
  </si>
  <si>
    <t>Note: -</t>
  </si>
  <si>
    <t>Meter</t>
  </si>
  <si>
    <t>Number</t>
  </si>
  <si>
    <t>Tender No. REPL/SGL/HDD/010/22</t>
  </si>
  <si>
    <t xml:space="preserve">Total Inclusive Price </t>
  </si>
  <si>
    <t>Applicable GST Rate@18%</t>
  </si>
  <si>
    <t>Total Inclusive Price including GST</t>
  </si>
  <si>
    <t>Bidders to quote competitive rates as per SOR base Rates, tender schedule of job, item specifications, terms &amp; conditions. Party to quote the rates in percentage (%age) above (+), below (-) or at par (0%) of our SOR Rates basis in the price bid section only. Please quote your rates strictly on overall PERCENTAGE (%) basis instead of item wise otherwise your offer will not be considered.</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</si>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</sst>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 #,##0.00_ ;_ * \-#,##0.00_ ;_ * &quot;-&quot;??_ ;_ @_ "/>
    <numFmt numFmtId="165" formatCode="_ * #,##0_ ;_ * \-#,##0_ ;_ * &quot;-&quot;??_ ;_ @_ "/>
    <numFmt numFmtId="166" formatCode="_(* #,##0_);_(* \(#,##0\);_(* &quot;-&quot;??_);_(@_)"/>
  </numFmts>
  <fonts count="22" x14ac:knownFonts="1">
    <font>
      <sz val="10"/>
      <color rgb="FF000000"/>
      <name val="Times New Roman"/>
      <charset val="204"/>
    </font>
    <font>
      <b/>
      <sz val="6"/>
      <name val="Calibri"/>
      <family val="2"/>
    </font>
    <font>
      <sz val="6"/>
      <color rgb="FF000000"/>
      <name val="Calibri"/>
      <family val="2"/>
    </font>
    <font>
      <sz val="10"/>
      <name val="Arial"/>
      <family val="2"/>
    </font>
    <font>
      <sz val="10"/>
      <color rgb="FF000000"/>
      <name val="Times New Roman"/>
      <family val="1"/>
    </font>
    <font>
      <b/>
      <sz val="8"/>
      <name val="Calibri"/>
      <family val="2"/>
    </font>
    <font>
      <sz val="11"/>
      <color rgb="FF000000"/>
      <name val="Calibri"/>
      <family val="2"/>
    </font>
    <font>
      <sz val="10"/>
      <color rgb="FF000000"/>
      <name val="Calibri"/>
      <family val="2"/>
    </font>
    <font>
      <b/>
      <sz val="10"/>
      <name val="Calibri"/>
      <family val="2"/>
    </font>
    <font>
      <sz val="11"/>
      <name val="Calibri"/>
      <family val="2"/>
    </font>
    <font>
      <b/>
      <sz val="11"/>
      <color rgb="FF000000"/>
      <name val="Calibri"/>
      <family val="2"/>
    </font>
    <font>
      <b/>
      <sz val="11"/>
      <name val="Calibri"/>
      <family val="2"/>
    </font>
    <font>
      <b/>
      <sz val="11"/>
      <color theme="1"/>
      <name val="Calibri"/>
      <family val="2"/>
    </font>
    <font>
      <b/>
      <sz val="12"/>
      <color theme="1"/>
      <name val="Calibri"/>
      <family val="2"/>
    </font>
    <font>
      <b/>
      <sz val="8"/>
      <color theme="1"/>
      <name val="Calibri"/>
      <family val="2"/>
    </font>
    <font>
      <b/>
      <sz val="9"/>
      <name val="Calibri"/>
      <family val="2"/>
    </font>
    <font>
      <sz val="8"/>
      <name val="Calibri"/>
      <family val="2"/>
    </font>
    <font>
      <sz val="8"/>
      <color rgb="FF000000"/>
      <name val="Calibri"/>
      <family val="2"/>
    </font>
    <font>
      <sz val="10"/>
      <name val="Calibri"/>
      <family val="2"/>
    </font>
    <font>
      <b/>
      <sz val="10"/>
      <color rgb="FF000000"/>
      <name val="Calibri"/>
      <family val="2"/>
    </font>
    <font>
      <sz val="10"/>
      <name val="Times New Roman"/>
      <family val="1"/>
    </font>
    <font>
      <b/>
      <sz val="10"/>
      <color rgb="FF000000"/>
      <name val="Calibri"/>
      <family val="2"/>
      <scheme val="minor"/>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3" fillId="0" borderId="0"/>
    <xf numFmtId="43" fontId="3" fillId="0" borderId="0" applyFont="0" applyFill="0" applyBorder="0" applyAlignment="0" applyProtection="0"/>
    <xf numFmtId="164" fontId="4" fillId="0" borderId="0" applyFont="0" applyFill="0" applyBorder="0" applyAlignment="0" applyProtection="0"/>
  </cellStyleXfs>
  <cellXfs count="59">
    <xf numFmtId="0" fontId="0" fillId="0" borderId="0" xfId="0" applyFill="1" applyBorder="1" applyAlignment="1">
      <alignment horizontal="left" vertical="top"/>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top" wrapText="1"/>
    </xf>
    <xf numFmtId="1" fontId="2" fillId="0" borderId="2" xfId="0" applyNumberFormat="1" applyFont="1" applyFill="1" applyBorder="1" applyAlignment="1">
      <alignment horizontal="center" vertical="top" shrinkToFit="1"/>
    </xf>
    <xf numFmtId="1" fontId="7" fillId="0" borderId="2" xfId="0" applyNumberFormat="1" applyFont="1" applyFill="1" applyBorder="1" applyAlignment="1">
      <alignment horizontal="center" vertical="center" shrinkToFit="1"/>
    </xf>
    <xf numFmtId="0" fontId="9" fillId="0" borderId="2" xfId="0" applyFont="1" applyFill="1" applyBorder="1" applyAlignment="1">
      <alignment horizontal="center" vertical="center" wrapText="1"/>
    </xf>
    <xf numFmtId="1" fontId="6" fillId="0" borderId="2" xfId="0" applyNumberFormat="1" applyFont="1" applyFill="1" applyBorder="1" applyAlignment="1">
      <alignment horizontal="center" vertical="center" shrinkToFit="1"/>
    </xf>
    <xf numFmtId="1" fontId="6" fillId="0" borderId="2" xfId="0" applyNumberFormat="1" applyFont="1" applyFill="1" applyBorder="1" applyAlignment="1">
      <alignment horizontal="center" vertical="center" wrapText="1"/>
    </xf>
    <xf numFmtId="165" fontId="6" fillId="0" borderId="2" xfId="3" applyNumberFormat="1" applyFont="1" applyFill="1" applyBorder="1" applyAlignment="1">
      <alignment horizontal="center" vertical="center"/>
    </xf>
    <xf numFmtId="1" fontId="10" fillId="0" borderId="2" xfId="0" applyNumberFormat="1" applyFont="1" applyFill="1" applyBorder="1" applyAlignment="1">
      <alignment horizontal="center" vertical="center" shrinkToFit="1"/>
    </xf>
    <xf numFmtId="0" fontId="6" fillId="0" borderId="3" xfId="0" applyFont="1" applyFill="1" applyBorder="1" applyAlignment="1">
      <alignment horizontal="center" vertical="center"/>
    </xf>
    <xf numFmtId="0" fontId="6" fillId="0" borderId="3" xfId="0" applyFont="1" applyFill="1" applyBorder="1" applyAlignment="1">
      <alignment horizontal="left" vertical="top" wrapText="1"/>
    </xf>
    <xf numFmtId="0" fontId="14" fillId="0" borderId="3" xfId="1" applyFont="1" applyBorder="1" applyAlignment="1">
      <alignment vertical="center" wrapText="1"/>
    </xf>
    <xf numFmtId="0" fontId="7" fillId="0" borderId="0" xfId="0" applyFont="1" applyFill="1" applyBorder="1" applyAlignment="1">
      <alignment horizontal="left" vertical="top"/>
    </xf>
    <xf numFmtId="0" fontId="2" fillId="0" borderId="0" xfId="0" applyFont="1" applyFill="1" applyBorder="1" applyAlignment="1">
      <alignment vertical="top" wrapText="1"/>
    </xf>
    <xf numFmtId="0" fontId="15" fillId="0" borderId="1" xfId="0" applyFont="1" applyFill="1" applyBorder="1" applyAlignment="1">
      <alignment horizontal="center" vertical="center" wrapText="1"/>
    </xf>
    <xf numFmtId="0" fontId="16" fillId="0" borderId="3" xfId="0" applyFont="1" applyFill="1" applyBorder="1" applyAlignment="1">
      <alignment vertical="top" wrapText="1"/>
    </xf>
    <xf numFmtId="0" fontId="16" fillId="0" borderId="3" xfId="0" applyFont="1" applyFill="1" applyBorder="1" applyAlignment="1">
      <alignment horizontal="left" vertical="top" wrapText="1"/>
    </xf>
    <xf numFmtId="0" fontId="17" fillId="0" borderId="3" xfId="0" applyFont="1" applyFill="1" applyBorder="1" applyAlignment="1">
      <alignment horizontal="left" wrapText="1"/>
    </xf>
    <xf numFmtId="164" fontId="18" fillId="0" borderId="3" xfId="3" applyNumberFormat="1" applyFont="1" applyFill="1" applyBorder="1" applyAlignment="1">
      <alignment vertical="center" wrapText="1"/>
    </xf>
    <xf numFmtId="0" fontId="11" fillId="0" borderId="2" xfId="0" applyFont="1" applyFill="1" applyBorder="1" applyAlignment="1">
      <alignment horizontal="center" vertical="center" wrapText="1"/>
    </xf>
    <xf numFmtId="0" fontId="19" fillId="0" borderId="5" xfId="0" applyFont="1" applyFill="1" applyBorder="1" applyAlignment="1">
      <alignment horizontal="left" vertical="top"/>
    </xf>
    <xf numFmtId="0" fontId="19" fillId="0" borderId="6" xfId="0" applyFont="1" applyFill="1" applyBorder="1" applyAlignment="1">
      <alignment horizontal="left" vertical="center"/>
    </xf>
    <xf numFmtId="0" fontId="19" fillId="0" borderId="6" xfId="0" applyFont="1" applyFill="1" applyBorder="1" applyAlignment="1">
      <alignment horizontal="left" vertical="top"/>
    </xf>
    <xf numFmtId="0" fontId="19" fillId="0" borderId="6" xfId="0" applyFont="1" applyFill="1" applyBorder="1" applyAlignment="1">
      <alignment horizontal="center" vertical="center"/>
    </xf>
    <xf numFmtId="0" fontId="19" fillId="0" borderId="6" xfId="0" applyFont="1" applyFill="1" applyBorder="1" applyAlignment="1">
      <alignment horizontal="center" vertical="top"/>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43" fontId="7" fillId="0" borderId="9" xfId="0" applyNumberFormat="1" applyFont="1" applyFill="1" applyBorder="1" applyAlignment="1">
      <alignment vertical="top" wrapText="1"/>
    </xf>
    <xf numFmtId="2" fontId="6" fillId="0" borderId="2" xfId="0" applyNumberFormat="1" applyFont="1" applyFill="1" applyBorder="1" applyAlignment="1">
      <alignment horizontal="center" vertical="center" wrapText="1"/>
    </xf>
    <xf numFmtId="166" fontId="19" fillId="0" borderId="3" xfId="0" applyNumberFormat="1" applyFont="1" applyFill="1" applyBorder="1" applyAlignment="1">
      <alignment vertical="top" wrapText="1"/>
    </xf>
    <xf numFmtId="1" fontId="18" fillId="0" borderId="2" xfId="0" applyNumberFormat="1" applyFont="1" applyFill="1" applyBorder="1" applyAlignment="1">
      <alignment horizontal="center" vertical="center" shrinkToFit="1"/>
    </xf>
    <xf numFmtId="0" fontId="9" fillId="0" borderId="3" xfId="0" applyFont="1" applyFill="1" applyBorder="1" applyAlignment="1">
      <alignment horizontal="center" vertical="center"/>
    </xf>
    <xf numFmtId="0" fontId="9" fillId="0" borderId="3" xfId="0" applyFont="1" applyFill="1" applyBorder="1" applyAlignment="1">
      <alignment horizontal="left" vertical="top" wrapText="1"/>
    </xf>
    <xf numFmtId="1" fontId="9" fillId="0" borderId="2" xfId="0" applyNumberFormat="1" applyFont="1" applyFill="1" applyBorder="1" applyAlignment="1">
      <alignment horizontal="center" vertical="center" shrinkToFit="1"/>
    </xf>
    <xf numFmtId="2" fontId="9" fillId="0" borderId="2" xfId="0" applyNumberFormat="1" applyFont="1" applyFill="1" applyBorder="1" applyAlignment="1">
      <alignment horizontal="center" vertical="center" wrapText="1"/>
    </xf>
    <xf numFmtId="165" fontId="9" fillId="0" borderId="2" xfId="3" applyNumberFormat="1" applyFont="1" applyFill="1" applyBorder="1" applyAlignment="1">
      <alignment horizontal="center" vertical="center"/>
    </xf>
    <xf numFmtId="1" fontId="6" fillId="0" borderId="1" xfId="0" applyNumberFormat="1" applyFont="1" applyFill="1" applyBorder="1" applyAlignment="1">
      <alignment horizontal="center" vertical="center" shrinkToFit="1"/>
    </xf>
    <xf numFmtId="2" fontId="6" fillId="0" borderId="1" xfId="0" applyNumberFormat="1" applyFont="1" applyFill="1" applyBorder="1" applyAlignment="1">
      <alignment horizontal="center" vertical="center" wrapText="1"/>
    </xf>
    <xf numFmtId="0" fontId="20" fillId="0" borderId="0" xfId="0" applyFont="1" applyFill="1" applyBorder="1" applyAlignment="1">
      <alignment horizontal="left" vertical="top"/>
    </xf>
    <xf numFmtId="0" fontId="0" fillId="0" borderId="3" xfId="0" applyFill="1" applyBorder="1" applyAlignment="1">
      <alignment horizontal="left" vertical="top"/>
    </xf>
    <xf numFmtId="0" fontId="7" fillId="0" borderId="3" xfId="0" applyFont="1" applyFill="1" applyBorder="1" applyAlignment="1">
      <alignment horizontal="center" vertical="center" wrapText="1"/>
    </xf>
    <xf numFmtId="0" fontId="13" fillId="0" borderId="3" xfId="1" applyFont="1" applyBorder="1" applyAlignment="1">
      <alignment horizontal="center"/>
    </xf>
    <xf numFmtId="0" fontId="8" fillId="0" borderId="3" xfId="0" applyFont="1" applyFill="1" applyBorder="1" applyAlignment="1">
      <alignment horizontal="left" vertical="center" wrapText="1"/>
    </xf>
    <xf numFmtId="0" fontId="15" fillId="0" borderId="3" xfId="0" applyFont="1" applyFill="1" applyBorder="1" applyAlignment="1">
      <alignment horizontal="center" vertical="center" wrapText="1"/>
    </xf>
    <xf numFmtId="0" fontId="12" fillId="0" borderId="5" xfId="1" applyFont="1" applyBorder="1" applyAlignment="1">
      <alignment horizontal="center" vertical="center" wrapText="1"/>
    </xf>
    <xf numFmtId="0" fontId="12" fillId="0" borderId="6" xfId="1" applyFont="1" applyBorder="1" applyAlignment="1">
      <alignment horizontal="center" vertical="center" wrapText="1"/>
    </xf>
    <xf numFmtId="0" fontId="16" fillId="0" borderId="4" xfId="0" applyFont="1" applyFill="1" applyBorder="1" applyAlignment="1">
      <alignment horizontal="left" vertical="top" wrapText="1"/>
    </xf>
    <xf numFmtId="0" fontId="17" fillId="0" borderId="4"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10" xfId="0" applyFont="1" applyFill="1" applyBorder="1" applyAlignment="1">
      <alignment horizontal="left" vertical="top" wrapText="1"/>
    </xf>
    <xf numFmtId="0" fontId="21" fillId="0" borderId="5" xfId="0" applyFont="1" applyFill="1" applyBorder="1" applyAlignment="1">
      <alignment horizontal="center" vertical="top" wrapText="1"/>
    </xf>
    <xf numFmtId="0" fontId="21" fillId="0" borderId="6" xfId="0" applyFont="1" applyFill="1" applyBorder="1" applyAlignment="1">
      <alignment horizontal="center" vertical="top" wrapText="1"/>
    </xf>
    <xf numFmtId="0" fontId="21" fillId="0" borderId="10" xfId="0" applyFont="1" applyFill="1" applyBorder="1" applyAlignment="1">
      <alignment horizontal="center" vertical="top" wrapText="1"/>
    </xf>
  </cellXfs>
  <cellStyles count="4">
    <cellStyle name="Comma" xfId="3" builtinId="3"/>
    <cellStyle name="Comma 2" xfId="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105507</xdr:rowOff>
    </xdr:from>
    <xdr:to>
      <xdr:col>1</xdr:col>
      <xdr:colOff>367812</xdr:colOff>
      <xdr:row>0</xdr:row>
      <xdr:rowOff>446332</xdr:rowOff>
    </xdr:to>
    <xdr:pic>
      <xdr:nvPicPr>
        <xdr:cNvPr id="2" name="Picture 1">
          <a:extLst>
            <a:ext uri="{FF2B5EF4-FFF2-40B4-BE49-F238E27FC236}">
              <a16:creationId xmlns:a16="http://schemas.microsoft.com/office/drawing/2014/main" xmlns="" id="{E7C3F672-301B-4691-AD77-B670FD7BEA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105507"/>
          <a:ext cx="1090246" cy="34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429559</xdr:colOff>
      <xdr:row>0</xdr:row>
      <xdr:rowOff>35170</xdr:rowOff>
    </xdr:from>
    <xdr:to>
      <xdr:col>6</xdr:col>
      <xdr:colOff>881430</xdr:colOff>
      <xdr:row>0</xdr:row>
      <xdr:rowOff>512843</xdr:rowOff>
    </xdr:to>
    <xdr:pic>
      <xdr:nvPicPr>
        <xdr:cNvPr id="3" name="Picture 2">
          <a:extLst>
            <a:ext uri="{FF2B5EF4-FFF2-40B4-BE49-F238E27FC236}">
              <a16:creationId xmlns:a16="http://schemas.microsoft.com/office/drawing/2014/main" xmlns="" id="{D8A8762C-4ADB-463B-AFB8-1274B471A03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60099" y="35170"/>
          <a:ext cx="451871" cy="4776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abSelected="1" topLeftCell="A25" zoomScaleNormal="100" workbookViewId="0">
      <selection activeCell="C38" sqref="C38"/>
    </sheetView>
  </sheetViews>
  <sheetFormatPr defaultRowHeight="12.75" x14ac:dyDescent="0.2"/>
  <cols>
    <col min="1" max="1" width="10.5" customWidth="1"/>
    <col min="2" max="2" width="16.33203125" style="1" customWidth="1"/>
    <col min="3" max="3" width="53.5" customWidth="1"/>
    <col min="4" max="4" width="14.6640625" style="2" customWidth="1"/>
    <col min="5" max="5" width="10" style="2" customWidth="1"/>
    <col min="6" max="6" width="13.6640625" customWidth="1"/>
    <col min="7" max="7" width="22.6640625" customWidth="1"/>
  </cols>
  <sheetData>
    <row r="1" spans="1:7" ht="45.6" customHeight="1" x14ac:dyDescent="0.25">
      <c r="A1" s="44"/>
      <c r="B1" s="44"/>
      <c r="C1" s="47" t="s">
        <v>24</v>
      </c>
      <c r="D1" s="48"/>
      <c r="E1" s="48"/>
      <c r="F1" s="48"/>
      <c r="G1" s="14"/>
    </row>
    <row r="2" spans="1:7" ht="13.35" customHeight="1" x14ac:dyDescent="0.2">
      <c r="A2" s="45" t="s">
        <v>39</v>
      </c>
      <c r="B2" s="45"/>
      <c r="C2" s="45"/>
      <c r="D2" s="45"/>
      <c r="E2" s="45"/>
      <c r="F2" s="45"/>
      <c r="G2" s="45"/>
    </row>
    <row r="3" spans="1:7" ht="13.35" customHeight="1" x14ac:dyDescent="0.2">
      <c r="A3" s="46" t="s">
        <v>3</v>
      </c>
      <c r="B3" s="46"/>
      <c r="C3" s="46"/>
      <c r="D3" s="46"/>
      <c r="E3" s="46"/>
      <c r="F3" s="46"/>
      <c r="G3" s="46"/>
    </row>
    <row r="4" spans="1:7" ht="36.75" customHeight="1" x14ac:dyDescent="0.2">
      <c r="A4" s="17" t="s">
        <v>25</v>
      </c>
      <c r="B4" s="17" t="s">
        <v>26</v>
      </c>
      <c r="C4" s="17" t="s">
        <v>27</v>
      </c>
      <c r="D4" s="17" t="s">
        <v>0</v>
      </c>
      <c r="E4" s="17" t="s">
        <v>28</v>
      </c>
      <c r="F4" s="17" t="s">
        <v>29</v>
      </c>
      <c r="G4" s="17" t="s">
        <v>40</v>
      </c>
    </row>
    <row r="5" spans="1:7" ht="15" x14ac:dyDescent="0.2">
      <c r="A5" s="6">
        <v>1</v>
      </c>
      <c r="B5" s="12" t="s">
        <v>4</v>
      </c>
      <c r="C5" s="13" t="s">
        <v>5</v>
      </c>
      <c r="D5" s="7" t="s">
        <v>37</v>
      </c>
      <c r="E5" s="8">
        <v>380</v>
      </c>
      <c r="F5" s="31">
        <v>17230.669999999998</v>
      </c>
      <c r="G5" s="10">
        <f>F5*E5</f>
        <v>6547654.5999999996</v>
      </c>
    </row>
    <row r="6" spans="1:7" ht="15" x14ac:dyDescent="0.2">
      <c r="A6" s="6">
        <v>2</v>
      </c>
      <c r="B6" s="12">
        <v>102468</v>
      </c>
      <c r="C6" s="13" t="s">
        <v>6</v>
      </c>
      <c r="D6" s="7" t="s">
        <v>37</v>
      </c>
      <c r="E6" s="8">
        <v>990</v>
      </c>
      <c r="F6" s="31">
        <v>5700</v>
      </c>
      <c r="G6" s="10">
        <f t="shared" ref="G6:G23" si="0">F6*E6</f>
        <v>5643000</v>
      </c>
    </row>
    <row r="7" spans="1:7" s="41" customFormat="1" ht="15" x14ac:dyDescent="0.2">
      <c r="A7" s="33">
        <v>3</v>
      </c>
      <c r="B7" s="34">
        <v>101617</v>
      </c>
      <c r="C7" s="35" t="s">
        <v>7</v>
      </c>
      <c r="D7" s="7" t="s">
        <v>37</v>
      </c>
      <c r="E7" s="36">
        <v>1280</v>
      </c>
      <c r="F7" s="37">
        <v>280.54000000000002</v>
      </c>
      <c r="G7" s="38">
        <f>F7*E7</f>
        <v>359091.20000000001</v>
      </c>
    </row>
    <row r="8" spans="1:7" ht="15" x14ac:dyDescent="0.2">
      <c r="A8" s="6">
        <v>4</v>
      </c>
      <c r="B8" s="12">
        <v>101618</v>
      </c>
      <c r="C8" s="13" t="s">
        <v>8</v>
      </c>
      <c r="D8" s="7" t="s">
        <v>37</v>
      </c>
      <c r="E8" s="8">
        <v>1495</v>
      </c>
      <c r="F8" s="31">
        <v>182.26</v>
      </c>
      <c r="G8" s="10">
        <f t="shared" si="0"/>
        <v>272478.7</v>
      </c>
    </row>
    <row r="9" spans="1:7" ht="15" x14ac:dyDescent="0.2">
      <c r="A9" s="6">
        <v>5</v>
      </c>
      <c r="B9" s="12">
        <v>103360</v>
      </c>
      <c r="C9" s="13" t="s">
        <v>9</v>
      </c>
      <c r="D9" s="7" t="s">
        <v>37</v>
      </c>
      <c r="E9" s="8">
        <v>0</v>
      </c>
      <c r="F9" s="31"/>
      <c r="G9" s="10">
        <f t="shared" si="0"/>
        <v>0</v>
      </c>
    </row>
    <row r="10" spans="1:7" ht="15" x14ac:dyDescent="0.2">
      <c r="A10" s="6">
        <v>6</v>
      </c>
      <c r="B10" s="12">
        <v>102162</v>
      </c>
      <c r="C10" s="13" t="s">
        <v>10</v>
      </c>
      <c r="D10" s="7" t="s">
        <v>37</v>
      </c>
      <c r="E10" s="39">
        <v>605</v>
      </c>
      <c r="F10" s="40">
        <v>5500</v>
      </c>
      <c r="G10" s="10">
        <f t="shared" si="0"/>
        <v>3327500</v>
      </c>
    </row>
    <row r="11" spans="1:7" ht="15" x14ac:dyDescent="0.2">
      <c r="A11" s="6">
        <v>7</v>
      </c>
      <c r="B11" s="12">
        <v>103691</v>
      </c>
      <c r="C11" s="13" t="s">
        <v>11</v>
      </c>
      <c r="D11" s="7" t="s">
        <v>37</v>
      </c>
      <c r="E11" s="8">
        <v>300</v>
      </c>
      <c r="F11" s="31">
        <v>10528</v>
      </c>
      <c r="G11" s="10">
        <f t="shared" si="0"/>
        <v>3158400</v>
      </c>
    </row>
    <row r="12" spans="1:7" ht="15" x14ac:dyDescent="0.2">
      <c r="A12" s="6">
        <v>8</v>
      </c>
      <c r="B12" s="12">
        <v>102163</v>
      </c>
      <c r="C12" s="13" t="s">
        <v>12</v>
      </c>
      <c r="D12" s="7" t="s">
        <v>37</v>
      </c>
      <c r="E12" s="8">
        <v>560</v>
      </c>
      <c r="F12" s="31">
        <v>7708</v>
      </c>
      <c r="G12" s="10">
        <f t="shared" si="0"/>
        <v>4316480</v>
      </c>
    </row>
    <row r="13" spans="1:7" ht="15" x14ac:dyDescent="0.2">
      <c r="A13" s="6">
        <v>9</v>
      </c>
      <c r="B13" s="12">
        <v>102164</v>
      </c>
      <c r="C13" s="13" t="s">
        <v>13</v>
      </c>
      <c r="D13" s="7" t="s">
        <v>37</v>
      </c>
      <c r="E13" s="8">
        <v>1065</v>
      </c>
      <c r="F13" s="31">
        <v>4500</v>
      </c>
      <c r="G13" s="10">
        <f t="shared" si="0"/>
        <v>4792500</v>
      </c>
    </row>
    <row r="14" spans="1:7" ht="15" x14ac:dyDescent="0.2">
      <c r="A14" s="6">
        <v>10</v>
      </c>
      <c r="B14" s="12">
        <v>102216</v>
      </c>
      <c r="C14" s="13" t="s">
        <v>14</v>
      </c>
      <c r="D14" s="7" t="s">
        <v>38</v>
      </c>
      <c r="E14" s="8">
        <v>96</v>
      </c>
      <c r="F14" s="31">
        <v>9500</v>
      </c>
      <c r="G14" s="10">
        <f t="shared" si="0"/>
        <v>912000</v>
      </c>
    </row>
    <row r="15" spans="1:7" ht="15" x14ac:dyDescent="0.2">
      <c r="A15" s="6">
        <v>11</v>
      </c>
      <c r="B15" s="12">
        <v>102219</v>
      </c>
      <c r="C15" s="13" t="s">
        <v>15</v>
      </c>
      <c r="D15" s="7" t="s">
        <v>38</v>
      </c>
      <c r="E15" s="8">
        <v>96</v>
      </c>
      <c r="F15" s="31">
        <v>1850</v>
      </c>
      <c r="G15" s="10">
        <f t="shared" si="0"/>
        <v>177600</v>
      </c>
    </row>
    <row r="16" spans="1:7" ht="15" x14ac:dyDescent="0.2">
      <c r="A16" s="6">
        <v>12</v>
      </c>
      <c r="B16" s="12">
        <v>102143</v>
      </c>
      <c r="C16" s="13" t="s">
        <v>16</v>
      </c>
      <c r="D16" s="7" t="s">
        <v>37</v>
      </c>
      <c r="E16" s="8">
        <v>0</v>
      </c>
      <c r="F16" s="31"/>
      <c r="G16" s="10">
        <f t="shared" si="0"/>
        <v>0</v>
      </c>
    </row>
    <row r="17" spans="1:7" ht="15" x14ac:dyDescent="0.2">
      <c r="A17" s="6">
        <v>13</v>
      </c>
      <c r="B17" s="12">
        <v>102131</v>
      </c>
      <c r="C17" s="13" t="s">
        <v>17</v>
      </c>
      <c r="D17" s="7" t="s">
        <v>38</v>
      </c>
      <c r="E17" s="8">
        <v>1.49</v>
      </c>
      <c r="F17" s="31">
        <v>28999</v>
      </c>
      <c r="G17" s="10">
        <f t="shared" si="0"/>
        <v>43208.51</v>
      </c>
    </row>
    <row r="18" spans="1:7" ht="15" x14ac:dyDescent="0.2">
      <c r="A18" s="6">
        <v>14</v>
      </c>
      <c r="B18" s="12">
        <v>101930</v>
      </c>
      <c r="C18" s="13" t="s">
        <v>18</v>
      </c>
      <c r="D18" s="7" t="s">
        <v>38</v>
      </c>
      <c r="E18" s="8">
        <v>26</v>
      </c>
      <c r="F18" s="31">
        <v>30267</v>
      </c>
      <c r="G18" s="10">
        <f t="shared" si="0"/>
        <v>786942</v>
      </c>
    </row>
    <row r="19" spans="1:7" ht="15" x14ac:dyDescent="0.2">
      <c r="A19" s="6">
        <v>15</v>
      </c>
      <c r="B19" s="12">
        <v>101988</v>
      </c>
      <c r="C19" s="13" t="s">
        <v>19</v>
      </c>
      <c r="D19" s="7" t="s">
        <v>38</v>
      </c>
      <c r="E19" s="8">
        <v>26</v>
      </c>
      <c r="F19" s="31">
        <v>19999</v>
      </c>
      <c r="G19" s="10">
        <f t="shared" si="0"/>
        <v>519974</v>
      </c>
    </row>
    <row r="20" spans="1:7" ht="45" x14ac:dyDescent="0.2">
      <c r="A20" s="6">
        <v>16</v>
      </c>
      <c r="B20" s="12" t="s">
        <v>4</v>
      </c>
      <c r="C20" s="13" t="s">
        <v>20</v>
      </c>
      <c r="D20" s="7" t="s">
        <v>37</v>
      </c>
      <c r="E20" s="8">
        <v>525</v>
      </c>
      <c r="F20" s="31">
        <v>550</v>
      </c>
      <c r="G20" s="10">
        <f t="shared" si="0"/>
        <v>288750</v>
      </c>
    </row>
    <row r="21" spans="1:7" ht="45" x14ac:dyDescent="0.2">
      <c r="A21" s="6">
        <v>17</v>
      </c>
      <c r="B21" s="12" t="s">
        <v>4</v>
      </c>
      <c r="C21" s="13" t="s">
        <v>21</v>
      </c>
      <c r="D21" s="7" t="s">
        <v>37</v>
      </c>
      <c r="E21" s="8">
        <v>525</v>
      </c>
      <c r="F21" s="31">
        <v>800</v>
      </c>
      <c r="G21" s="10">
        <f t="shared" si="0"/>
        <v>420000</v>
      </c>
    </row>
    <row r="22" spans="1:7" ht="60" x14ac:dyDescent="0.2">
      <c r="A22" s="6">
        <v>18</v>
      </c>
      <c r="B22" s="12" t="s">
        <v>4</v>
      </c>
      <c r="C22" s="13" t="s">
        <v>22</v>
      </c>
      <c r="D22" s="7" t="s">
        <v>37</v>
      </c>
      <c r="E22" s="8">
        <v>75</v>
      </c>
      <c r="F22" s="31">
        <v>2700</v>
      </c>
      <c r="G22" s="10">
        <f t="shared" si="0"/>
        <v>202500</v>
      </c>
    </row>
    <row r="23" spans="1:7" ht="60" x14ac:dyDescent="0.2">
      <c r="A23" s="6">
        <v>19</v>
      </c>
      <c r="B23" s="12" t="s">
        <v>4</v>
      </c>
      <c r="C23" s="13" t="s">
        <v>23</v>
      </c>
      <c r="D23" s="7" t="s">
        <v>37</v>
      </c>
      <c r="E23" s="8">
        <v>150</v>
      </c>
      <c r="F23" s="31">
        <v>2900</v>
      </c>
      <c r="G23" s="10">
        <f t="shared" si="0"/>
        <v>435000</v>
      </c>
    </row>
    <row r="24" spans="1:7" ht="11.45" customHeight="1" x14ac:dyDescent="0.2">
      <c r="A24" s="5"/>
      <c r="B24" s="11"/>
      <c r="C24" s="22"/>
      <c r="D24" s="7"/>
      <c r="E24" s="8"/>
      <c r="F24" s="9"/>
      <c r="G24" s="10"/>
    </row>
    <row r="25" spans="1:7" ht="16.5" customHeight="1" x14ac:dyDescent="0.2">
      <c r="A25" s="51" t="s">
        <v>1</v>
      </c>
      <c r="B25" s="52"/>
      <c r="C25" s="52"/>
      <c r="D25" s="52"/>
      <c r="E25" s="52"/>
      <c r="F25" s="52"/>
      <c r="G25" s="21">
        <f>SUM(G5:G24)</f>
        <v>32203079.010000002</v>
      </c>
    </row>
    <row r="26" spans="1:7" x14ac:dyDescent="0.2">
      <c r="A26" s="28"/>
      <c r="B26" s="29"/>
      <c r="C26" s="29" t="s">
        <v>41</v>
      </c>
      <c r="D26" s="29"/>
      <c r="E26" s="29"/>
      <c r="F26" s="29"/>
      <c r="G26" s="30">
        <f>G25*18/100</f>
        <v>5796554.2218000004</v>
      </c>
    </row>
    <row r="27" spans="1:7" x14ac:dyDescent="0.2">
      <c r="A27" s="23"/>
      <c r="B27" s="24"/>
      <c r="C27" s="27" t="s">
        <v>42</v>
      </c>
      <c r="D27" s="26"/>
      <c r="E27" s="25"/>
      <c r="F27" s="25"/>
      <c r="G27" s="32">
        <f>G25+G26</f>
        <v>37999633.231800005</v>
      </c>
    </row>
    <row r="28" spans="1:7" ht="52.5" customHeight="1" x14ac:dyDescent="0.2">
      <c r="A28" s="42"/>
      <c r="B28" s="56" t="s">
        <v>43</v>
      </c>
      <c r="C28" s="57"/>
      <c r="D28" s="57"/>
      <c r="E28" s="57"/>
      <c r="F28" s="58"/>
      <c r="G28" s="43" t="s">
        <v>44</v>
      </c>
    </row>
    <row r="29" spans="1:7" x14ac:dyDescent="0.2">
      <c r="E29" s="15"/>
      <c r="F29" s="15"/>
      <c r="G29" s="16"/>
    </row>
    <row r="30" spans="1:7" x14ac:dyDescent="0.2">
      <c r="A30" s="3"/>
      <c r="B30" s="53" t="s">
        <v>30</v>
      </c>
      <c r="C30" s="54"/>
      <c r="D30" s="55"/>
    </row>
    <row r="31" spans="1:7" x14ac:dyDescent="0.2">
      <c r="A31" s="3"/>
      <c r="B31" s="18" t="s">
        <v>31</v>
      </c>
      <c r="C31" s="19" t="s">
        <v>32</v>
      </c>
      <c r="D31" s="19" t="s">
        <v>33</v>
      </c>
    </row>
    <row r="32" spans="1:7" x14ac:dyDescent="0.2">
      <c r="A32" s="3"/>
      <c r="B32" s="18" t="s">
        <v>34</v>
      </c>
      <c r="C32" s="19" t="s">
        <v>35</v>
      </c>
      <c r="D32" s="20"/>
    </row>
    <row r="33" spans="1:4" ht="100.5" customHeight="1" x14ac:dyDescent="0.2">
      <c r="A33" s="4" t="s">
        <v>36</v>
      </c>
      <c r="B33" s="49" t="s">
        <v>2</v>
      </c>
      <c r="C33" s="50"/>
      <c r="D33" s="50"/>
    </row>
  </sheetData>
  <mergeCells count="8">
    <mergeCell ref="A1:B1"/>
    <mergeCell ref="A2:G2"/>
    <mergeCell ref="A3:G3"/>
    <mergeCell ref="C1:F1"/>
    <mergeCell ref="B33:D33"/>
    <mergeCell ref="A25:F25"/>
    <mergeCell ref="B30:D30"/>
    <mergeCell ref="B28:F2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Book2 (version 1).xlsb</dc:title>
  <dc:creator>Jigyasa</dc:creator>
  <cp:lastModifiedBy>NEW CHERRY COMPUTER</cp:lastModifiedBy>
  <dcterms:created xsi:type="dcterms:W3CDTF">2022-06-07T06:15:53Z</dcterms:created>
  <dcterms:modified xsi:type="dcterms:W3CDTF">2022-12-17T10:29:08Z</dcterms:modified>
</cp:coreProperties>
</file>